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activeTab="1"/>
  </bookViews>
  <sheets>
    <sheet name="січень" sheetId="1" r:id="rId1"/>
    <sheet name="лютий" sheetId="2" r:id="rId2"/>
    <sheet name="з початку року" sheetId="3" r:id="rId3"/>
    <sheet name="уточнення планових показників" sheetId="4" r:id="rId4"/>
  </sheets>
  <externalReferences>
    <externalReference r:id="rId7"/>
  </externalReferences>
  <definedNames>
    <definedName name="_xlnm.Print_Area" localSheetId="2">'з початку року'!$A$1:$Q$45</definedName>
  </definedNames>
  <calcPr fullCalcOnLoad="1"/>
</workbook>
</file>

<file path=xl/sharedStrings.xml><?xml version="1.0" encoding="utf-8"?>
<sst xmlns="http://schemas.openxmlformats.org/spreadsheetml/2006/main" count="117" uniqueCount="77">
  <si>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</si>
  <si>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</si>
  <si>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</si>
  <si>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</si>
  <si>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</si>
  <si>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</si>
  <si>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</si>
  <si>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</si>
  <si>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</si>
  <si>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</si>
  <si>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</si>
  <si>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</si>
  <si>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</si>
  <si>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</si>
  <si>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</si>
  <si>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</si>
  <si>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</si>
  <si>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</si>
  <si>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</si>
  <si>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</si>
  <si>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</si>
  <si>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</si>
  <si>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</si>
  <si>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</si>
  <si>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</si>
  <si>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</si>
  <si>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</si>
  <si>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</si>
  <si>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</si>
  <si>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</si>
  <si>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</si>
  <si>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</si>
  <si>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</si>
  <si>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</si>
  <si>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</si>
  <si>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</si>
  <si>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</si>
  <si>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</si>
  <si>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</si>
  <si>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</si>
  <si>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</si>
  <si>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</si>
  <si>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</si>
  <si>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</si>
  <si>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</si>
  <si>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</si>
  <si>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</si>
  <si>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</si>
  <si>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</si>
  <si>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00.00.2012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</si>
  <si>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</si>
  <si>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</si>
  <si>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</si>
  <si>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</si>
  <si>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</si>
  <si>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</si>
  <si>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</si>
  <si>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</si>
  <si>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</si>
  <si>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01.00.2013</t>
  </si>
  <si>
    <t>Помісячний розпис доходів ЗФ на  2013 рік</t>
  </si>
  <si>
    <t>Податок на нерухоме майно</t>
  </si>
  <si>
    <t>Зміни до розпису станом на 30.01.2013р. :</t>
  </si>
  <si>
    <t>залуч. з загал. фонду</t>
  </si>
  <si>
    <t>ТИМЧАСОВИЙ ПЛАН НА  2014 рік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</si>
  <si>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</si>
  <si>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</si>
  <si>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</si>
  <si>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</si>
  <si>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</si>
  <si>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</si>
  <si>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</si>
  <si>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план на січень-лютий  2014р.</t>
  </si>
  <si>
    <t>станом на 21.02.2014 р.</t>
  </si>
  <si>
    <r>
      <t xml:space="preserve">станом на 21.02.2014р.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</si>
  <si>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21.02.2014р.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</si>
  <si>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21.02.2014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</si>
</sst>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1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17" fillId="0" borderId="33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7" fillId="0" borderId="36" xfId="0" applyFont="1" applyBorder="1" applyAlignment="1">
      <alignment horizontal="center" wrapText="1"/>
    </xf>
    <xf numFmtId="0" fontId="4" fillId="0" borderId="3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3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2996024"/>
        <c:axId val="49855353"/>
      </c:lineChart>
      <c:catAx>
        <c:axId val="129960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855353"/>
        <c:crosses val="autoZero"/>
        <c:auto val="0"/>
        <c:lblOffset val="100"/>
        <c:tickLblSkip val="1"/>
        <c:noMultiLvlLbl val="0"/>
      </c:catAx>
      <c:valAx>
        <c:axId val="4985535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99602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лютий!$J$4:$J$17</c:f>
              <c:numCache>
                <c:ptCount val="14"/>
                <c:pt idx="0">
                  <c:v>497.6</c:v>
                </c:pt>
                <c:pt idx="1">
                  <c:v>1072.8</c:v>
                </c:pt>
                <c:pt idx="2">
                  <c:v>1032.8</c:v>
                </c:pt>
                <c:pt idx="3">
                  <c:v>1310.9</c:v>
                </c:pt>
                <c:pt idx="4">
                  <c:v>4290.9</c:v>
                </c:pt>
                <c:pt idx="5">
                  <c:v>1055.5</c:v>
                </c:pt>
                <c:pt idx="6">
                  <c:v>746.1</c:v>
                </c:pt>
                <c:pt idx="7">
                  <c:v>443.8</c:v>
                </c:pt>
                <c:pt idx="8">
                  <c:v>768.3</c:v>
                </c:pt>
                <c:pt idx="9">
                  <c:v>2088.7</c:v>
                </c:pt>
                <c:pt idx="10">
                  <c:v>707.6</c:v>
                </c:pt>
                <c:pt idx="11">
                  <c:v>1029.2</c:v>
                </c:pt>
                <c:pt idx="12">
                  <c:v>2008.9</c:v>
                </c:pt>
                <c:pt idx="13">
                  <c:v>3261.4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1451.0357142857142</c:v>
                </c:pt>
                <c:pt idx="1">
                  <c:v>1451</c:v>
                </c:pt>
                <c:pt idx="2">
                  <c:v>1451</c:v>
                </c:pt>
                <c:pt idx="3">
                  <c:v>1451</c:v>
                </c:pt>
                <c:pt idx="4">
                  <c:v>1451</c:v>
                </c:pt>
                <c:pt idx="5">
                  <c:v>1451</c:v>
                </c:pt>
                <c:pt idx="6">
                  <c:v>1451</c:v>
                </c:pt>
                <c:pt idx="7">
                  <c:v>1451</c:v>
                </c:pt>
                <c:pt idx="8">
                  <c:v>1451</c:v>
                </c:pt>
                <c:pt idx="9">
                  <c:v>1451</c:v>
                </c:pt>
                <c:pt idx="10">
                  <c:v>1451</c:v>
                </c:pt>
                <c:pt idx="11">
                  <c:v>1451</c:v>
                </c:pt>
                <c:pt idx="12">
                  <c:v>1451</c:v>
                </c:pt>
                <c:pt idx="13">
                  <c:v>1451</c:v>
                </c:pt>
                <c:pt idx="14">
                  <c:v>1451</c:v>
                </c:pt>
                <c:pt idx="15">
                  <c:v>1451</c:v>
                </c:pt>
                <c:pt idx="16">
                  <c:v>1451</c:v>
                </c:pt>
                <c:pt idx="17">
                  <c:v>1451</c:v>
                </c:pt>
                <c:pt idx="18">
                  <c:v>1451</c:v>
                </c:pt>
                <c:pt idx="19">
                  <c:v>1451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41673</c:v>
                </c:pt>
                <c:pt idx="1">
                  <c:v>41674</c:v>
                </c:pt>
                <c:pt idx="2">
                  <c:v>41675</c:v>
                </c:pt>
                <c:pt idx="3">
                  <c:v>41676</c:v>
                </c:pt>
                <c:pt idx="4">
                  <c:v>41677</c:v>
                </c:pt>
                <c:pt idx="5">
                  <c:v>41680</c:v>
                </c:pt>
                <c:pt idx="6">
                  <c:v>41681</c:v>
                </c:pt>
                <c:pt idx="7">
                  <c:v>41682</c:v>
                </c:pt>
                <c:pt idx="8">
                  <c:v>41683</c:v>
                </c:pt>
                <c:pt idx="9">
                  <c:v>41684</c:v>
                </c:pt>
                <c:pt idx="10">
                  <c:v>41687</c:v>
                </c:pt>
                <c:pt idx="11">
                  <c:v>41688</c:v>
                </c:pt>
                <c:pt idx="12">
                  <c:v>41689</c:v>
                </c:pt>
                <c:pt idx="13">
                  <c:v>41690</c:v>
                </c:pt>
                <c:pt idx="14">
                  <c:v>41691</c:v>
                </c:pt>
                <c:pt idx="15">
                  <c:v>41694</c:v>
                </c:pt>
                <c:pt idx="16">
                  <c:v>41695</c:v>
                </c:pt>
                <c:pt idx="17">
                  <c:v>41696</c:v>
                </c:pt>
                <c:pt idx="18">
                  <c:v>41697</c:v>
                </c:pt>
                <c:pt idx="19">
                  <c:v>41698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500</c:v>
                </c:pt>
                <c:pt idx="1">
                  <c:v>850</c:v>
                </c:pt>
                <c:pt idx="2">
                  <c:v>1100</c:v>
                </c:pt>
                <c:pt idx="3">
                  <c:v>2600</c:v>
                </c:pt>
                <c:pt idx="4">
                  <c:v>3200</c:v>
                </c:pt>
                <c:pt idx="5">
                  <c:v>910</c:v>
                </c:pt>
                <c:pt idx="6">
                  <c:v>1200</c:v>
                </c:pt>
                <c:pt idx="7">
                  <c:v>1200</c:v>
                </c:pt>
                <c:pt idx="8">
                  <c:v>1950</c:v>
                </c:pt>
                <c:pt idx="9">
                  <c:v>3000</c:v>
                </c:pt>
                <c:pt idx="10">
                  <c:v>2200</c:v>
                </c:pt>
                <c:pt idx="11">
                  <c:v>1650</c:v>
                </c:pt>
                <c:pt idx="12">
                  <c:v>1560</c:v>
                </c:pt>
                <c:pt idx="13">
                  <c:v>2400</c:v>
                </c:pt>
                <c:pt idx="14">
                  <c:v>3140</c:v>
                </c:pt>
                <c:pt idx="15">
                  <c:v>1600</c:v>
                </c:pt>
                <c:pt idx="16">
                  <c:v>1280</c:v>
                </c:pt>
                <c:pt idx="17">
                  <c:v>1250</c:v>
                </c:pt>
                <c:pt idx="18">
                  <c:v>1800</c:v>
                </c:pt>
                <c:pt idx="19">
                  <c:v>2879</c:v>
                </c:pt>
              </c:numCache>
            </c:numRef>
          </c:val>
          <c:smooth val="1"/>
        </c:ser>
        <c:marker val="1"/>
        <c:axId val="46044994"/>
        <c:axId val="11751763"/>
      </c:lineChart>
      <c:catAx>
        <c:axId val="4604499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751763"/>
        <c:crosses val="autoZero"/>
        <c:auto val="0"/>
        <c:lblOffset val="100"/>
        <c:tickLblSkip val="1"/>
        <c:noMultiLvlLbl val="0"/>
      </c:catAx>
      <c:valAx>
        <c:axId val="1175176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044994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21.02.2014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075"/>
          <c:w val="0.95475"/>
          <c:h val="0.79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січень-лютий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року'!$B$47:$B$54</c:f>
              <c:numCache>
                <c:ptCount val="8"/>
                <c:pt idx="0">
                  <c:v>55900</c:v>
                </c:pt>
                <c:pt idx="1">
                  <c:v>12800</c:v>
                </c:pt>
                <c:pt idx="2">
                  <c:v>200</c:v>
                </c:pt>
                <c:pt idx="3">
                  <c:v>170</c:v>
                </c:pt>
                <c:pt idx="4">
                  <c:v>1130</c:v>
                </c:pt>
                <c:pt idx="5">
                  <c:v>1260</c:v>
                </c:pt>
                <c:pt idx="6">
                  <c:v>500</c:v>
                </c:pt>
                <c:pt idx="7">
                  <c:v>584.1000000000058</c:v>
                </c:pt>
              </c:numCache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>
                <c:ptCount val="8"/>
                <c:pt idx="0">
                  <c:v>ПДФО</c:v>
                </c:pt>
                <c:pt idx="1">
                  <c:v>Плата за землю</c:v>
                </c:pt>
                <c:pt idx="2">
                  <c:v>Податок на прибуток</c:v>
                </c:pt>
                <c:pt idx="3">
                  <c:v>Державне мито</c:v>
                </c:pt>
                <c:pt idx="4">
                  <c:v>Місцеві податки і збори</c:v>
                </c:pt>
                <c:pt idx="5">
                  <c:v>Плата за оренду майна</c:v>
                </c:pt>
                <c:pt idx="6">
                  <c:v>Зовнішня реклама</c:v>
                </c:pt>
                <c:pt idx="7">
                  <c:v>Інші платежі</c:v>
                </c:pt>
              </c:strCache>
            </c:strRef>
          </c:cat>
          <c:val>
            <c:numRef>
              <c:f>'з початку року'!$C$47:$C$54</c:f>
              <c:numCache>
                <c:ptCount val="8"/>
                <c:pt idx="0">
                  <c:v>43656.82</c:v>
                </c:pt>
                <c:pt idx="1">
                  <c:v>7980.6</c:v>
                </c:pt>
                <c:pt idx="2">
                  <c:v>400.93999999999994</c:v>
                </c:pt>
                <c:pt idx="3">
                  <c:v>115.03</c:v>
                </c:pt>
                <c:pt idx="4">
                  <c:v>1052.42</c:v>
                </c:pt>
                <c:pt idx="5">
                  <c:v>1151.89</c:v>
                </c:pt>
                <c:pt idx="6">
                  <c:v>477.9</c:v>
                </c:pt>
                <c:pt idx="7">
                  <c:v>246.86900000000412</c:v>
                </c:pt>
              </c:numCache>
            </c:numRef>
          </c:val>
          <c:shape val="box"/>
        </c:ser>
        <c:shape val="box"/>
        <c:axId val="38657004"/>
        <c:axId val="12368717"/>
      </c:bar3DChart>
      <c:catAx>
        <c:axId val="38657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12368717"/>
        <c:crosses val="autoZero"/>
        <c:auto val="1"/>
        <c:lblOffset val="100"/>
        <c:tickLblSkip val="1"/>
        <c:noMultiLvlLbl val="0"/>
      </c:catAx>
      <c:valAx>
        <c:axId val="12368717"/>
        <c:scaling>
          <c:orientation val="minMax"/>
          <c:max val="27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57004"/>
        <c:crossesAt val="1"/>
        <c:crossBetween val="between"/>
        <c:dispUnits/>
        <c:majorUnit val="3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>
                <c:ptCount val="1"/>
                <c:pt idx="0">
                  <c:v>653.865</c:v>
                </c:pt>
              </c:numCache>
            </c:numRef>
          </c:val>
        </c:ser>
        <c:axId val="44209590"/>
        <c:axId val="62341991"/>
      </c:barChart>
      <c:catAx>
        <c:axId val="442095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341991"/>
        <c:crosses val="autoZero"/>
        <c:auto val="1"/>
        <c:lblOffset val="100"/>
        <c:tickLblSkip val="1"/>
        <c:noMultiLvlLbl val="0"/>
      </c:catAx>
      <c:valAx>
        <c:axId val="623419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2095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>
                <c:ptCount val="1"/>
                <c:pt idx="0">
                  <c:v>293.48</c:v>
                </c:pt>
              </c:numCache>
            </c:numRef>
          </c:val>
        </c:ser>
        <c:axId val="24207008"/>
        <c:axId val="16536481"/>
      </c:barChart>
      <c:catAx>
        <c:axId val="242070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536481"/>
        <c:crosses val="autoZero"/>
        <c:auto val="1"/>
        <c:lblOffset val="100"/>
        <c:tickLblSkip val="1"/>
        <c:noMultiLvlLbl val="0"/>
      </c:catAx>
      <c:valAx>
        <c:axId val="1653648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070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січень-лютий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>
                <c:ptCount val="1"/>
                <c:pt idx="0">
                  <c:v>16516.37</c:v>
                </c:pt>
              </c:numCache>
            </c:numRef>
          </c:val>
        </c:ser>
        <c:axId val="14610602"/>
        <c:axId val="64386555"/>
      </c:barChart>
      <c:catAx>
        <c:axId val="146106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386555"/>
        <c:crosses val="autoZero"/>
        <c:auto val="1"/>
        <c:lblOffset val="100"/>
        <c:tickLblSkip val="1"/>
        <c:noMultiLvlLbl val="0"/>
      </c:catAx>
      <c:valAx>
        <c:axId val="64386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1060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 на січень-лютий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21.02.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230 977,2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55 082,5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січень-лютий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-16 967,5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Тимчасовий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лютий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37 282,0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лютий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-17 461,6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ютий"/>
      <sheetName val="січень "/>
    </sheetNames>
    <sheetDataSet>
      <sheetData sheetId="0">
        <row r="10">
          <cell r="E10">
            <v>55900</v>
          </cell>
          <cell r="F10">
            <v>43656.82</v>
          </cell>
        </row>
        <row r="19">
          <cell r="E19">
            <v>200</v>
          </cell>
          <cell r="F19">
            <v>400.93999999999994</v>
          </cell>
        </row>
        <row r="33">
          <cell r="E33">
            <v>12800</v>
          </cell>
          <cell r="F33">
            <v>7980.6</v>
          </cell>
        </row>
        <row r="56">
          <cell r="E56">
            <v>1130</v>
          </cell>
          <cell r="F56">
            <v>1052.42</v>
          </cell>
        </row>
        <row r="95">
          <cell r="E95">
            <v>1260</v>
          </cell>
          <cell r="F95">
            <v>1151.89</v>
          </cell>
        </row>
        <row r="96">
          <cell r="E96">
            <v>170</v>
          </cell>
          <cell r="F96">
            <v>115.03</v>
          </cell>
        </row>
        <row r="106">
          <cell r="E106">
            <v>72544.1</v>
          </cell>
          <cell r="F106">
            <v>55082.469000000005</v>
          </cell>
        </row>
        <row r="118">
          <cell r="E118">
            <v>0</v>
          </cell>
          <cell r="F118">
            <v>55.827000000000005</v>
          </cell>
        </row>
        <row r="119">
          <cell r="E119">
            <v>0</v>
          </cell>
          <cell r="F119">
            <v>16516.37</v>
          </cell>
        </row>
        <row r="120">
          <cell r="E120">
            <v>0</v>
          </cell>
          <cell r="F120">
            <v>293.48</v>
          </cell>
        </row>
        <row r="121">
          <cell r="E121">
            <v>0</v>
          </cell>
          <cell r="F121">
            <v>653.865</v>
          </cell>
        </row>
        <row r="122">
          <cell r="E122">
            <v>0</v>
          </cell>
          <cell r="F122">
            <v>45.1</v>
          </cell>
        </row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120989.97022</v>
          </cell>
          <cell r="I142">
            <v>107164.74826</v>
          </cell>
        </row>
      </sheetData>
      <sheetData sheetId="1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66</v>
      </c>
      <c r="O1" s="104"/>
      <c r="P1" s="104"/>
      <c r="Q1" s="104"/>
      <c r="R1" s="104"/>
      <c r="S1" s="105"/>
    </row>
    <row r="2" spans="1:19" ht="16.5" thickBot="1">
      <c r="A2" s="106" t="s">
        <v>67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68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53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41671</v>
      </c>
      <c r="O29" s="116">
        <f>'[1]січень '!$D$142</f>
        <v>111410.62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41671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S4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19" sqref="O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0" t="s">
        <v>69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  <c r="M1" s="1"/>
      <c r="N1" s="103" t="s">
        <v>71</v>
      </c>
      <c r="O1" s="104"/>
      <c r="P1" s="104"/>
      <c r="Q1" s="104"/>
      <c r="R1" s="104"/>
      <c r="S1" s="105"/>
    </row>
    <row r="2" spans="1:19" ht="16.5" thickBot="1">
      <c r="A2" s="106" t="s">
        <v>73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8"/>
      <c r="M2" s="1"/>
      <c r="N2" s="109" t="s">
        <v>74</v>
      </c>
      <c r="O2" s="110"/>
      <c r="P2" s="110"/>
      <c r="Q2" s="110"/>
      <c r="R2" s="110"/>
      <c r="S2" s="111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70</v>
      </c>
      <c r="K3" s="41" t="s">
        <v>54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50</v>
      </c>
      <c r="R3" s="34" t="s">
        <v>61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AVERAGE(J4:J17)</f>
        <v>1451.0357142857142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1451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1451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1451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1451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1451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1451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1451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1451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1451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10.9</v>
      </c>
      <c r="I14" s="82">
        <f t="shared" si="0"/>
        <v>1.3000000000000185</v>
      </c>
      <c r="J14" s="42">
        <v>707.6</v>
      </c>
      <c r="K14" s="42">
        <v>2200</v>
      </c>
      <c r="L14" s="4">
        <f t="shared" si="1"/>
        <v>0.32163636363636366</v>
      </c>
      <c r="M14" s="2">
        <v>1451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1451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1451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72.9</v>
      </c>
      <c r="I17" s="82">
        <f t="shared" si="0"/>
        <v>1.5000000000000853</v>
      </c>
      <c r="J17" s="42">
        <v>3261.4</v>
      </c>
      <c r="K17" s="56">
        <v>2400</v>
      </c>
      <c r="L17" s="4">
        <f t="shared" si="1"/>
        <v>1.3589166666666668</v>
      </c>
      <c r="M17" s="2">
        <v>1451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3140</v>
      </c>
      <c r="L18" s="4">
        <f t="shared" si="1"/>
        <v>0</v>
      </c>
      <c r="M18" s="2">
        <v>1451</v>
      </c>
      <c r="N18" s="47"/>
      <c r="O18" s="53"/>
      <c r="P18" s="54"/>
      <c r="Q18" s="49"/>
      <c r="R18" s="46"/>
      <c r="S18" s="35">
        <f t="shared" si="2"/>
        <v>0</v>
      </c>
    </row>
    <row r="19" spans="1:19" ht="12.75">
      <c r="A19" s="13">
        <v>41694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1600</v>
      </c>
      <c r="L19" s="4">
        <f t="shared" si="1"/>
        <v>0</v>
      </c>
      <c r="M19" s="2">
        <v>1451</v>
      </c>
      <c r="N19" s="47"/>
      <c r="O19" s="53"/>
      <c r="P19" s="54"/>
      <c r="Q19" s="49"/>
      <c r="R19" s="46"/>
      <c r="S19" s="35">
        <f t="shared" si="2"/>
        <v>0</v>
      </c>
    </row>
    <row r="20" spans="1:19" ht="12.75">
      <c r="A20" s="13">
        <v>41695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1280</v>
      </c>
      <c r="L20" s="4">
        <f t="shared" si="1"/>
        <v>0</v>
      </c>
      <c r="M20" s="2">
        <v>1451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41696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1250</v>
      </c>
      <c r="L21" s="4">
        <f t="shared" si="1"/>
        <v>0</v>
      </c>
      <c r="M21" s="2">
        <v>1451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41697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1800</v>
      </c>
      <c r="L22" s="4">
        <f t="shared" si="1"/>
        <v>0</v>
      </c>
      <c r="M22" s="2">
        <v>1451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13">
        <v>41698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f>3492-613</f>
        <v>2879</v>
      </c>
      <c r="L23" s="4">
        <f t="shared" si="1"/>
        <v>0</v>
      </c>
      <c r="M23" s="2">
        <v>1451</v>
      </c>
      <c r="N23" s="47"/>
      <c r="O23" s="53"/>
      <c r="P23" s="54"/>
      <c r="Q23" s="49"/>
      <c r="R23" s="46"/>
      <c r="S23" s="35">
        <f t="shared" si="2"/>
        <v>0</v>
      </c>
    </row>
    <row r="24" spans="1:19" ht="13.5" thickBot="1">
      <c r="A24" s="39" t="s">
        <v>33</v>
      </c>
      <c r="B24" s="43">
        <f aca="true" t="shared" si="3" ref="B24:K24">SUM(B4:B23)</f>
        <v>17088.65</v>
      </c>
      <c r="C24" s="43">
        <f t="shared" si="3"/>
        <v>1687.3000000000002</v>
      </c>
      <c r="D24" s="43">
        <f t="shared" si="3"/>
        <v>42.1</v>
      </c>
      <c r="E24" s="14">
        <f t="shared" si="3"/>
        <v>35.47</v>
      </c>
      <c r="F24" s="14">
        <f t="shared" si="3"/>
        <v>524.64</v>
      </c>
      <c r="G24" s="14">
        <f t="shared" si="3"/>
        <v>504.4</v>
      </c>
      <c r="H24" s="14">
        <f t="shared" si="3"/>
        <v>281.6</v>
      </c>
      <c r="I24" s="43">
        <f t="shared" si="3"/>
        <v>150.33999999999926</v>
      </c>
      <c r="J24" s="43">
        <f t="shared" si="3"/>
        <v>20314.5</v>
      </c>
      <c r="K24" s="43">
        <f t="shared" si="3"/>
        <v>36269</v>
      </c>
      <c r="L24" s="15">
        <f t="shared" si="1"/>
        <v>0.5601064269762056</v>
      </c>
      <c r="M24" s="2"/>
      <c r="N24" s="93">
        <f>SUM(N4:N23)</f>
        <v>203.89999999999998</v>
      </c>
      <c r="O24" s="93">
        <f>SUM(O4:O23)</f>
        <v>293.4</v>
      </c>
      <c r="P24" s="93">
        <f>SUM(P4:P23)</f>
        <v>9036.500000000002</v>
      </c>
      <c r="Q24" s="93">
        <f>SUM(Q4:Q23)</f>
        <v>44.099999999999994</v>
      </c>
      <c r="R24" s="93">
        <f>SUM(R4:R23)</f>
        <v>1.5</v>
      </c>
      <c r="S24" s="93">
        <f>N24+O24+Q24+P24+R24</f>
        <v>9579.400000000001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4" t="s">
        <v>41</v>
      </c>
      <c r="O27" s="114"/>
      <c r="P27" s="114"/>
      <c r="Q27" s="114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5" t="s">
        <v>34</v>
      </c>
      <c r="O28" s="115"/>
      <c r="P28" s="115"/>
      <c r="Q28" s="115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2">
        <v>41691</v>
      </c>
      <c r="O29" s="116">
        <f>'[1]лютий'!$D$142</f>
        <v>120989.97022</v>
      </c>
      <c r="P29" s="116"/>
      <c r="Q29" s="11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3"/>
      <c r="O30" s="116"/>
      <c r="P30" s="116"/>
      <c r="Q30" s="11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56</v>
      </c>
      <c r="Q31" s="83">
        <f>'[1]лютий'!$I$142</f>
        <v>107164.74826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17" t="s">
        <v>57</v>
      </c>
      <c r="P32" s="118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19" t="s">
        <v>58</v>
      </c>
      <c r="P33" s="119"/>
      <c r="Q33" s="83">
        <f>'[1]лютий'!$I$139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0" t="s">
        <v>63</v>
      </c>
      <c r="P34" s="121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4" t="s">
        <v>35</v>
      </c>
      <c r="O37" s="114"/>
      <c r="P37" s="114"/>
      <c r="Q37" s="114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98" t="s">
        <v>36</v>
      </c>
      <c r="O38" s="98"/>
      <c r="P38" s="98"/>
      <c r="Q38" s="98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2">
        <v>41691</v>
      </c>
      <c r="O39" s="122">
        <v>0</v>
      </c>
      <c r="P39" s="122"/>
      <c r="Q39" s="122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3"/>
      <c r="O40" s="122"/>
      <c r="P40" s="122"/>
      <c r="Q40" s="122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E53" sqref="E53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0" t="s">
        <v>75</v>
      </c>
      <c r="C27" s="130"/>
      <c r="D27" s="130"/>
      <c r="E27" s="130"/>
      <c r="F27" s="130"/>
      <c r="G27" s="130"/>
      <c r="H27" s="130"/>
      <c r="I27" s="130"/>
      <c r="J27" s="130"/>
      <c r="K27" s="130"/>
      <c r="L27" s="131"/>
      <c r="M27" s="131"/>
      <c r="N27" s="131"/>
    </row>
    <row r="28" spans="1:16" ht="78.75" customHeight="1">
      <c r="A28" s="126" t="s">
        <v>40</v>
      </c>
      <c r="B28" s="132" t="s">
        <v>52</v>
      </c>
      <c r="C28" s="133"/>
      <c r="D28" s="99" t="s">
        <v>28</v>
      </c>
      <c r="E28" s="99"/>
      <c r="F28" s="128" t="s">
        <v>29</v>
      </c>
      <c r="G28" s="129"/>
      <c r="H28" s="123" t="s">
        <v>39</v>
      </c>
      <c r="I28" s="128"/>
      <c r="J28" s="123" t="s">
        <v>51</v>
      </c>
      <c r="K28" s="124"/>
      <c r="L28" s="138" t="s">
        <v>45</v>
      </c>
      <c r="M28" s="139"/>
      <c r="N28" s="140"/>
      <c r="O28" s="134" t="s">
        <v>76</v>
      </c>
      <c r="P28" s="135"/>
    </row>
    <row r="29" spans="1:16" ht="45">
      <c r="A29" s="127"/>
      <c r="B29" s="72" t="s">
        <v>72</v>
      </c>
      <c r="C29" s="28" t="s">
        <v>26</v>
      </c>
      <c r="D29" s="72" t="str">
        <f>B29</f>
        <v>план на січень-лютий  2014р.</v>
      </c>
      <c r="E29" s="28" t="str">
        <f>C29</f>
        <v>факт</v>
      </c>
      <c r="F29" s="71" t="str">
        <f>B29</f>
        <v>план на січень-лютий  2014р.</v>
      </c>
      <c r="G29" s="95" t="str">
        <f>C29</f>
        <v>факт</v>
      </c>
      <c r="H29" s="72" t="str">
        <f>B29</f>
        <v>план на січень-лютий  2014р.</v>
      </c>
      <c r="I29" s="28" t="str">
        <f>C29</f>
        <v>факт</v>
      </c>
      <c r="J29" s="71" t="str">
        <f>B29</f>
        <v>план на січень-лютий  2014р.</v>
      </c>
      <c r="K29" s="95" t="str">
        <f>C29</f>
        <v>факт</v>
      </c>
      <c r="L29" s="67" t="str">
        <f>D29</f>
        <v>план на січень-лютий  2014р.</v>
      </c>
      <c r="M29" s="28" t="s">
        <v>26</v>
      </c>
      <c r="N29" s="68" t="s">
        <v>27</v>
      </c>
      <c r="O29" s="124"/>
      <c r="P29" s="128"/>
    </row>
    <row r="30" spans="1:16" ht="23.25" customHeight="1" thickBot="1">
      <c r="A30" s="66">
        <f>лютий!O39</f>
        <v>0</v>
      </c>
      <c r="B30" s="73">
        <f>'[1]лютий'!$E$118</f>
        <v>0</v>
      </c>
      <c r="C30" s="73">
        <f>'[1]лютий'!$F$118</f>
        <v>55.827000000000005</v>
      </c>
      <c r="D30" s="74">
        <f>'[1]лютий'!$E$121</f>
        <v>0</v>
      </c>
      <c r="E30" s="74">
        <f>'[1]лютий'!$F$121</f>
        <v>653.865</v>
      </c>
      <c r="F30" s="75">
        <f>'[1]лютий'!$E$120</f>
        <v>0</v>
      </c>
      <c r="G30" s="76">
        <f>'[1]лютий'!$F$120</f>
        <v>293.48</v>
      </c>
      <c r="H30" s="76">
        <f>'[1]лютий'!$E$119</f>
        <v>0</v>
      </c>
      <c r="I30" s="76">
        <f>'[1]лютий'!$F$119</f>
        <v>16516.37</v>
      </c>
      <c r="J30" s="76">
        <f>'[1]лютий'!$E$122</f>
        <v>0</v>
      </c>
      <c r="K30" s="96">
        <f>'[1]лютий'!$F$122</f>
        <v>45.1</v>
      </c>
      <c r="L30" s="97">
        <f>H30+F30+D30+J30+B30</f>
        <v>0</v>
      </c>
      <c r="M30" s="77">
        <f>I30+G30+E30+K30+C30</f>
        <v>17564.642</v>
      </c>
      <c r="N30" s="78">
        <f>M30-L30</f>
        <v>17564.642</v>
      </c>
      <c r="O30" s="136">
        <f>лютий!O29</f>
        <v>120989.97022</v>
      </c>
      <c r="P30" s="137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99" t="s">
        <v>47</v>
      </c>
      <c r="P31" s="99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лютий!Q31</f>
        <v>107164.74826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лютий!Q32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лютий!Q34</f>
        <v>0</v>
      </c>
    </row>
    <row r="35" spans="15:16" ht="12.75">
      <c r="O35" s="26" t="s">
        <v>48</v>
      </c>
      <c r="P35" s="84">
        <f>лютий!Q33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'[1]лютий'!$E$10</f>
        <v>55900</v>
      </c>
      <c r="C47" s="40">
        <f>'[1]лютий'!$F$10</f>
        <v>43656.82</v>
      </c>
      <c r="F47" s="1" t="s">
        <v>25</v>
      </c>
      <c r="G47" s="8"/>
      <c r="H47" s="125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'[1]лютий'!$E$33</f>
        <v>12800</v>
      </c>
      <c r="C48" s="18">
        <f>'[1]лютий'!$F$33</f>
        <v>7980.6</v>
      </c>
      <c r="G48" s="8"/>
      <c r="H48" s="125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'[1]лютий'!$E$19</f>
        <v>200</v>
      </c>
      <c r="C49" s="17">
        <f>'[1]лютий'!$F$19</f>
        <v>400.93999999999994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'[1]лютий'!$E$96</f>
        <v>170</v>
      </c>
      <c r="C50" s="6">
        <f>'[1]лютий'!$F$96</f>
        <v>115.03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'[1]лютий'!$E$56</f>
        <v>1130</v>
      </c>
      <c r="C51" s="17">
        <f>'[1]лютий'!$F$56</f>
        <v>1052.42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'[1]лютий'!$E$95</f>
        <v>1260</v>
      </c>
      <c r="C52" s="17">
        <f>'[1]лютий'!$F$95</f>
        <v>1151.89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500</v>
      </c>
      <c r="C53" s="17">
        <v>477.9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584.1000000000058</v>
      </c>
      <c r="C54" s="17">
        <f>C55-C47-C48-C49-C50-C51-C52-C53</f>
        <v>246.86900000000412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'[1]лютий'!$E$106</f>
        <v>72544.1</v>
      </c>
      <c r="C55" s="12">
        <f>'[1]лютий'!$F$106</f>
        <v>55082.469000000005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H38" sqref="H38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55</v>
      </c>
    </row>
    <row r="3" spans="2:7" ht="18">
      <c r="B3" s="20"/>
      <c r="G3" s="21" t="s">
        <v>64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60</v>
      </c>
      <c r="B6" s="16">
        <v>35262.1</v>
      </c>
      <c r="C6" s="16">
        <v>37282</v>
      </c>
      <c r="D6" s="16">
        <v>38417</v>
      </c>
      <c r="E6" s="16">
        <v>40417</v>
      </c>
      <c r="F6" s="16">
        <v>37477</v>
      </c>
      <c r="G6" s="16">
        <v>42122.1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57">
        <f>SUM(B6:M6)</f>
        <v>230977.2</v>
      </c>
    </row>
    <row r="7" spans="1:14" ht="25.5" hidden="1">
      <c r="A7" s="19" t="s">
        <v>62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0</v>
      </c>
      <c r="E7" s="24">
        <f t="shared" si="0"/>
        <v>0</v>
      </c>
      <c r="F7" s="24">
        <f t="shared" si="0"/>
        <v>0</v>
      </c>
      <c r="G7" s="24">
        <f t="shared" si="0"/>
        <v>0</v>
      </c>
      <c r="H7" s="24">
        <f t="shared" si="0"/>
        <v>0</v>
      </c>
      <c r="I7" s="24">
        <f t="shared" si="0"/>
        <v>0</v>
      </c>
      <c r="J7" s="24">
        <f t="shared" si="0"/>
        <v>0</v>
      </c>
      <c r="K7" s="24">
        <f t="shared" si="0"/>
        <v>0</v>
      </c>
      <c r="L7" s="24">
        <f t="shared" si="0"/>
        <v>0</v>
      </c>
      <c r="M7" s="24">
        <f t="shared" si="0"/>
        <v>0</v>
      </c>
      <c r="N7" s="57">
        <f>SUM(B8:M14)</f>
        <v>0</v>
      </c>
    </row>
    <row r="8" spans="1:14" ht="14.25" customHeight="1" hidden="1">
      <c r="A8" s="36" t="s">
        <v>59</v>
      </c>
      <c r="B8" s="37"/>
      <c r="C8" s="37"/>
      <c r="D8" s="37"/>
      <c r="E8" s="37"/>
      <c r="F8" s="37">
        <v>0</v>
      </c>
      <c r="G8" s="37"/>
      <c r="H8" s="37"/>
      <c r="I8" s="37"/>
      <c r="J8" s="37"/>
      <c r="K8" s="37"/>
      <c r="L8" s="37"/>
      <c r="M8" s="37">
        <v>0</v>
      </c>
      <c r="N8" s="38">
        <f aca="true" t="shared" si="1" ref="N8:N15">SUM(B8:M8)</f>
        <v>0</v>
      </c>
    </row>
    <row r="9" spans="1:14" ht="12.75" hidden="1">
      <c r="A9" s="36" t="s">
        <v>59</v>
      </c>
      <c r="B9" s="37"/>
      <c r="C9" s="37"/>
      <c r="D9" s="37"/>
      <c r="E9" s="37"/>
      <c r="F9" s="37"/>
      <c r="G9" s="37">
        <v>0</v>
      </c>
      <c r="H9" s="37"/>
      <c r="I9" s="37"/>
      <c r="J9" s="37">
        <v>0</v>
      </c>
      <c r="K9" s="37">
        <v>0</v>
      </c>
      <c r="L9" s="37">
        <v>0</v>
      </c>
      <c r="M9" s="37">
        <v>0</v>
      </c>
      <c r="N9" s="38">
        <f t="shared" si="1"/>
        <v>0</v>
      </c>
    </row>
    <row r="10" spans="1:14" ht="12.75" hidden="1">
      <c r="A10" s="36" t="s">
        <v>49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49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49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49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49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hidden="1" thickBot="1">
      <c r="A15" s="11" t="s">
        <v>23</v>
      </c>
      <c r="B15" s="55">
        <f>B7+B6</f>
        <v>35262.1</v>
      </c>
      <c r="C15" s="55">
        <f aca="true" t="shared" si="2" ref="C15:M15">C7+C6</f>
        <v>37282</v>
      </c>
      <c r="D15" s="55">
        <f t="shared" si="2"/>
        <v>38417</v>
      </c>
      <c r="E15" s="55">
        <f t="shared" si="2"/>
        <v>40417</v>
      </c>
      <c r="F15" s="55">
        <f t="shared" si="2"/>
        <v>37477</v>
      </c>
      <c r="G15" s="55">
        <f t="shared" si="2"/>
        <v>42122.1</v>
      </c>
      <c r="H15" s="55">
        <f t="shared" si="2"/>
        <v>0</v>
      </c>
      <c r="I15" s="55">
        <f t="shared" si="2"/>
        <v>0</v>
      </c>
      <c r="J15" s="55">
        <f t="shared" si="2"/>
        <v>0</v>
      </c>
      <c r="K15" s="55">
        <f t="shared" si="2"/>
        <v>0</v>
      </c>
      <c r="L15" s="55">
        <f t="shared" si="2"/>
        <v>0</v>
      </c>
      <c r="M15" s="55">
        <f t="shared" si="2"/>
        <v>0</v>
      </c>
      <c r="N15" s="58">
        <f t="shared" si="1"/>
        <v>230977.2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2014-02-21T09:14:32Z</dcterms:modified>
  <cp:category/>
  <cp:version/>
  <cp:contentType/>
  <cp:contentStatus/>
</cp:coreProperties>
</file>